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380" yWindow="1560" windowWidth="23600" windowHeight="1582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Feuil1!$B$1:$O$27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27" i="1"/>
  <c r="K27"/>
  <c r="J27"/>
  <c r="I27"/>
  <c r="H27"/>
  <c r="G27"/>
  <c r="F27"/>
  <c r="E27"/>
  <c r="D27"/>
  <c r="L26"/>
  <c r="K26"/>
  <c r="J26"/>
  <c r="I26"/>
  <c r="H26"/>
  <c r="G26"/>
  <c r="F26"/>
  <c r="E26"/>
  <c r="D26"/>
  <c r="L25"/>
  <c r="J25"/>
  <c r="I25"/>
  <c r="G25"/>
  <c r="F25"/>
  <c r="E25"/>
  <c r="D25"/>
  <c r="C25"/>
  <c r="L24"/>
  <c r="J24"/>
  <c r="I24"/>
  <c r="G24"/>
  <c r="F24"/>
  <c r="E24"/>
  <c r="D24"/>
  <c r="C24"/>
  <c r="L23"/>
  <c r="J23"/>
  <c r="I23"/>
  <c r="G23"/>
  <c r="F23"/>
  <c r="E23"/>
  <c r="D23"/>
  <c r="C23"/>
  <c r="L22"/>
  <c r="K22"/>
  <c r="J22"/>
  <c r="I22"/>
  <c r="H22"/>
  <c r="G22"/>
  <c r="F22"/>
  <c r="E22"/>
  <c r="D22"/>
  <c r="C22"/>
  <c r="L21"/>
  <c r="K21"/>
  <c r="J21"/>
  <c r="I21"/>
  <c r="H21"/>
  <c r="G21"/>
  <c r="F21"/>
  <c r="E21"/>
  <c r="D21"/>
  <c r="C21"/>
  <c r="L20"/>
  <c r="K20"/>
  <c r="J20"/>
  <c r="I20"/>
  <c r="H20"/>
  <c r="G20"/>
  <c r="F20"/>
  <c r="E20"/>
  <c r="D20"/>
  <c r="L19"/>
  <c r="K19"/>
  <c r="J19"/>
  <c r="I19"/>
  <c r="H19"/>
  <c r="G19"/>
  <c r="F19"/>
  <c r="E19"/>
  <c r="D19"/>
  <c r="L18"/>
  <c r="K18"/>
  <c r="J18"/>
  <c r="I18"/>
  <c r="G18"/>
  <c r="F18"/>
  <c r="E18"/>
  <c r="D18"/>
  <c r="L17"/>
  <c r="K17"/>
  <c r="J17"/>
  <c r="I17"/>
  <c r="G17"/>
  <c r="F17"/>
  <c r="E17"/>
  <c r="D17"/>
  <c r="L16"/>
  <c r="K16"/>
  <c r="J16"/>
  <c r="I16"/>
  <c r="G16"/>
  <c r="F16"/>
  <c r="E16"/>
  <c r="D16"/>
  <c r="L15"/>
  <c r="K15"/>
  <c r="J15"/>
  <c r="I15"/>
  <c r="H15"/>
  <c r="G15"/>
  <c r="F15"/>
  <c r="E15"/>
  <c r="D15"/>
  <c r="C15"/>
  <c r="F40"/>
  <c r="L40"/>
  <c r="E40"/>
  <c r="K40"/>
  <c r="D40"/>
  <c r="J40"/>
  <c r="G40"/>
  <c r="H40"/>
  <c r="C40"/>
  <c r="F39"/>
  <c r="L39"/>
  <c r="E39"/>
  <c r="K39"/>
  <c r="D39"/>
  <c r="J39"/>
  <c r="G39"/>
  <c r="H39"/>
  <c r="C39"/>
  <c r="F38"/>
  <c r="L38"/>
  <c r="E38"/>
  <c r="K38"/>
  <c r="D38"/>
  <c r="J38"/>
  <c r="G38"/>
  <c r="H38"/>
  <c r="C38"/>
  <c r="F37"/>
  <c r="L37"/>
  <c r="E37"/>
  <c r="K37"/>
  <c r="D37"/>
  <c r="J37"/>
  <c r="G37"/>
  <c r="H37"/>
  <c r="C37"/>
  <c r="F36"/>
  <c r="L36"/>
  <c r="E36"/>
  <c r="K36"/>
  <c r="D36"/>
  <c r="J36"/>
  <c r="G36"/>
  <c r="H36"/>
  <c r="C36"/>
  <c r="F35"/>
  <c r="L35"/>
  <c r="E35"/>
  <c r="K35"/>
  <c r="D35"/>
  <c r="J35"/>
  <c r="G35"/>
  <c r="H35"/>
  <c r="C35"/>
  <c r="F34"/>
  <c r="L34"/>
  <c r="E34"/>
  <c r="K34"/>
  <c r="D34"/>
  <c r="J34"/>
  <c r="G34"/>
  <c r="H34"/>
  <c r="C34"/>
  <c r="F33"/>
  <c r="L33"/>
  <c r="E33"/>
  <c r="K33"/>
  <c r="D33"/>
  <c r="J33"/>
  <c r="G33"/>
  <c r="H33"/>
  <c r="C33"/>
  <c r="F32"/>
  <c r="L32"/>
  <c r="E32"/>
  <c r="K32"/>
  <c r="D32"/>
  <c r="J32"/>
  <c r="G32"/>
  <c r="H32"/>
  <c r="C32"/>
  <c r="F31"/>
  <c r="L31"/>
  <c r="E31"/>
  <c r="K31"/>
  <c r="D31"/>
  <c r="J31"/>
  <c r="G31"/>
  <c r="H31"/>
  <c r="C31"/>
  <c r="F30"/>
  <c r="L30"/>
  <c r="E30"/>
  <c r="K30"/>
  <c r="D30"/>
  <c r="J30"/>
  <c r="G30"/>
  <c r="H30"/>
  <c r="C30"/>
  <c r="F29"/>
  <c r="L29"/>
  <c r="E29"/>
  <c r="K29"/>
  <c r="D29"/>
  <c r="J29"/>
  <c r="G29"/>
  <c r="H29"/>
  <c r="C29"/>
</calcChain>
</file>

<file path=xl/comments1.xml><?xml version="1.0" encoding="utf-8"?>
<comments xmlns="http://schemas.openxmlformats.org/spreadsheetml/2006/main">
  <authors>
    <author>PALEONTOLOGIE</author>
  </authors>
  <commentList>
    <comment ref="J2" authorId="0">
      <text>
        <r>
          <rPr>
            <sz val="9"/>
            <color indexed="81"/>
            <rFont val="Geneva"/>
          </rPr>
          <t xml:space="preserve">13698 ou 3196-368
</t>
        </r>
      </text>
    </comment>
  </commentList>
</comments>
</file>

<file path=xl/sharedStrings.xml><?xml version="1.0" encoding="utf-8"?>
<sst xmlns="http://schemas.openxmlformats.org/spreadsheetml/2006/main" count="33" uniqueCount="23">
  <si>
    <t>Rock Creek</t>
  </si>
  <si>
    <t>NY 10612</t>
  </si>
  <si>
    <t>YA 368</t>
  </si>
  <si>
    <t>CH 12895</t>
  </si>
  <si>
    <t>Log10(E.h.o)</t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</si>
  <si>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</si>
  <si>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</si>
  <si>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</si>
  <si>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</si>
  <si>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</si>
  <si>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</si>
  <si>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</si>
  <si>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</si>
  <si>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</si>
  <si>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</si>
  <si>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n=29</t>
  </si>
  <si>
    <t>NY 10588</t>
  </si>
  <si>
    <t>NY 10597</t>
  </si>
  <si>
    <t>NY 10606</t>
  </si>
  <si>
    <t>NY 10607</t>
  </si>
  <si>
    <t>NY 10610</t>
  </si>
  <si>
    <t>NY 10629</t>
  </si>
  <si>
    <t>YA 3196</t>
  </si>
</sst>
</file>

<file path=xl/styles.xml><?xml version="1.0" encoding="utf-8"?>
<styleSheet xmlns="http://schemas.openxmlformats.org/spreadsheetml/2006/main">
  <numFmts count="2">
    <numFmt numFmtId="188" formatCode="0.000"/>
    <numFmt numFmtId="189" formatCode="0.0"/>
  </numFmts>
  <fonts count="5">
    <font>
      <sz val="9"/>
      <name val="Geneva"/>
    </font>
    <font>
      <b/>
      <sz val="9"/>
      <name val="Geneva"/>
    </font>
    <font>
      <sz val="9"/>
      <color indexed="81"/>
      <name val="Geneva"/>
    </font>
    <font>
      <sz val="9"/>
      <color indexed="10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top"/>
    </xf>
    <xf numFmtId="188" fontId="0" fillId="0" borderId="0" xfId="0" applyNumberFormat="1"/>
    <xf numFmtId="0" fontId="0" fillId="0" borderId="0" xfId="0" applyAlignment="1">
      <alignment horizontal="center"/>
    </xf>
    <xf numFmtId="189" fontId="0" fillId="0" borderId="0" xfId="0" applyNumberFormat="1"/>
    <xf numFmtId="2" fontId="0" fillId="0" borderId="0" xfId="0" applyNumberFormat="1"/>
    <xf numFmtId="0" fontId="1" fillId="0" borderId="0" xfId="0" applyFont="1"/>
    <xf numFmtId="0" fontId="3" fillId="0" borderId="0" xfId="0" applyFont="1" applyAlignment="1">
      <alignment horizontal="left" vertical="top"/>
    </xf>
    <xf numFmtId="189" fontId="3" fillId="0" borderId="0" xfId="0" applyNumberFormat="1" applyFont="1"/>
    <xf numFmtId="0" fontId="3" fillId="0" borderId="0" xfId="0" applyFont="1" applyAlignment="1">
      <alignment horizontal="left"/>
    </xf>
    <xf numFmtId="188" fontId="3" fillId="0" borderId="0" xfId="0" applyNumberFormat="1" applyFont="1"/>
    <xf numFmtId="0" fontId="0" fillId="0" borderId="0" xfId="0" applyAlignment="1">
      <alignment horizontal="left" vertical="top"/>
    </xf>
    <xf numFmtId="189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0907442222559953"/>
          <c:y val="0.0555555932316035"/>
          <c:w val="0.722324009157722"/>
          <c:h val="0.850000576443533"/>
        </c:manualLayout>
      </c:layout>
      <c:lineChart>
        <c:grouping val="standard"/>
        <c:ser>
          <c:idx val="0"/>
          <c:order val="0"/>
          <c:tx>
            <c:strRef>
              <c:f>Feuil1!$C$15</c:f>
              <c:strCache>
                <c:ptCount val="1"/>
                <c:pt idx="0">
                  <c:v>NY 10588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Feuil1!$C$16:$C$25</c:f>
              <c:numCache>
                <c:formatCode>0.000</c:formatCode>
                <c:ptCount val="10"/>
                <c:pt idx="5">
                  <c:v>0.110678974476094</c:v>
                </c:pt>
                <c:pt idx="6">
                  <c:v>0.130231542767737</c:v>
                </c:pt>
                <c:pt idx="7">
                  <c:v>0.120025937099175</c:v>
                </c:pt>
                <c:pt idx="8">
                  <c:v>0.109034063760003</c:v>
                </c:pt>
                <c:pt idx="9">
                  <c:v>0.0999155231477815</c:v>
                </c:pt>
              </c:numCache>
            </c:numRef>
          </c:val>
        </c:ser>
        <c:ser>
          <c:idx val="1"/>
          <c:order val="1"/>
          <c:tx>
            <c:strRef>
              <c:f>Feuil1!$D$15</c:f>
              <c:strCache>
                <c:ptCount val="1"/>
                <c:pt idx="0">
                  <c:v>NY 10597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Feuil1!$D$16:$D$25</c:f>
              <c:numCache>
                <c:formatCode>0.000</c:formatCode>
                <c:ptCount val="10"/>
                <c:pt idx="0">
                  <c:v>0.0408937827691806</c:v>
                </c:pt>
                <c:pt idx="1">
                  <c:v>0.132774158864813</c:v>
                </c:pt>
                <c:pt idx="2">
                  <c:v>0.118146113574015</c:v>
                </c:pt>
                <c:pt idx="3">
                  <c:v>0.087332610033743</c:v>
                </c:pt>
                <c:pt idx="4">
                  <c:v>0.0900439989654027</c:v>
                </c:pt>
                <c:pt idx="5">
                  <c:v>0.0929502075156621</c:v>
                </c:pt>
                <c:pt idx="6">
                  <c:v>0.107075118410168</c:v>
                </c:pt>
                <c:pt idx="7">
                  <c:v>0.114422059581177</c:v>
                </c:pt>
                <c:pt idx="8">
                  <c:v>0.109034063760003</c:v>
                </c:pt>
                <c:pt idx="9">
                  <c:v>0.106546102046795</c:v>
                </c:pt>
              </c:numCache>
            </c:numRef>
          </c:val>
        </c:ser>
        <c:ser>
          <c:idx val="2"/>
          <c:order val="2"/>
          <c:tx>
            <c:strRef>
              <c:f>Feuil1!$E$15</c:f>
              <c:strCache>
                <c:ptCount val="1"/>
                <c:pt idx="0">
                  <c:v>NY 10606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Feuil1!$E$16:$E$25</c:f>
              <c:numCache>
                <c:formatCode>0.000</c:formatCode>
                <c:ptCount val="10"/>
                <c:pt idx="0">
                  <c:v>0.0511129479508665</c:v>
                </c:pt>
                <c:pt idx="1">
                  <c:v>0.178531649425488</c:v>
                </c:pt>
                <c:pt idx="2">
                  <c:v>0.118146113574015</c:v>
                </c:pt>
                <c:pt idx="3">
                  <c:v>0.119517293405144</c:v>
                </c:pt>
                <c:pt idx="4">
                  <c:v>0.10300897612977</c:v>
                </c:pt>
                <c:pt idx="5">
                  <c:v>0.127712313774874</c:v>
                </c:pt>
                <c:pt idx="6">
                  <c:v>0.162416226139139</c:v>
                </c:pt>
                <c:pt idx="7">
                  <c:v>0.131021321400638</c:v>
                </c:pt>
                <c:pt idx="8">
                  <c:v>0.122822348245636</c:v>
                </c:pt>
                <c:pt idx="9">
                  <c:v>0.109170245872943</c:v>
                </c:pt>
              </c:numCache>
            </c:numRef>
          </c:val>
        </c:ser>
        <c:ser>
          <c:idx val="3"/>
          <c:order val="3"/>
          <c:tx>
            <c:strRef>
              <c:f>Feuil1!$F$15</c:f>
              <c:strCache>
                <c:ptCount val="1"/>
                <c:pt idx="0">
                  <c:v>NY 10607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Feuil1!$F$16:$F$25</c:f>
              <c:numCache>
                <c:formatCode>0.000</c:formatCode>
                <c:ptCount val="10"/>
                <c:pt idx="0">
                  <c:v>0.0408937827691806</c:v>
                </c:pt>
                <c:pt idx="1">
                  <c:v>0.156255254714335</c:v>
                </c:pt>
                <c:pt idx="2">
                  <c:v>0.133386080130752</c:v>
                </c:pt>
                <c:pt idx="3">
                  <c:v>0.119517293405144</c:v>
                </c:pt>
                <c:pt idx="4">
                  <c:v>0.13382292354399</c:v>
                </c:pt>
                <c:pt idx="5">
                  <c:v>0.144102729963044</c:v>
                </c:pt>
                <c:pt idx="6">
                  <c:v>0.158521182255614</c:v>
                </c:pt>
                <c:pt idx="7">
                  <c:v>0.162429785652262</c:v>
                </c:pt>
                <c:pt idx="8">
                  <c:v>0.152966489968501</c:v>
                </c:pt>
                <c:pt idx="9">
                  <c:v>0.132100206519183</c:v>
                </c:pt>
              </c:numCache>
            </c:numRef>
          </c:val>
        </c:ser>
        <c:ser>
          <c:idx val="4"/>
          <c:order val="4"/>
          <c:tx>
            <c:strRef>
              <c:f>Feuil1!$G$15</c:f>
              <c:strCache>
                <c:ptCount val="1"/>
                <c:pt idx="0">
                  <c:v>NY 10610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Feuil1!$G$16:$G$25</c:f>
              <c:numCache>
                <c:formatCode>0.000</c:formatCode>
                <c:ptCount val="10"/>
                <c:pt idx="0">
                  <c:v>0.0437047601030089</c:v>
                </c:pt>
                <c:pt idx="1">
                  <c:v>0.167536265124024</c:v>
                </c:pt>
                <c:pt idx="2">
                  <c:v>0.140810098209959</c:v>
                </c:pt>
                <c:pt idx="3">
                  <c:v>0.111691955893188</c:v>
                </c:pt>
                <c:pt idx="4">
                  <c:v>0.10300897612977</c:v>
                </c:pt>
                <c:pt idx="5">
                  <c:v>0.127712313774874</c:v>
                </c:pt>
                <c:pt idx="6">
                  <c:v>0.146621958955907</c:v>
                </c:pt>
                <c:pt idx="7">
                  <c:v>0.114422059581177</c:v>
                </c:pt>
                <c:pt idx="8">
                  <c:v>0.101972209272516</c:v>
                </c:pt>
                <c:pt idx="9">
                  <c:v>0.0931821404888131</c:v>
                </c:pt>
              </c:numCache>
            </c:numRef>
          </c:val>
        </c:ser>
        <c:ser>
          <c:idx val="5"/>
          <c:order val="5"/>
          <c:tx>
            <c:strRef>
              <c:f>Feuil1!$H$15</c:f>
              <c:strCache>
                <c:ptCount val="1"/>
                <c:pt idx="0">
                  <c:v>NY 10612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Feuil1!$H$16:$H$25</c:f>
              <c:numCache>
                <c:formatCode>0.000</c:formatCode>
                <c:ptCount val="10"/>
                <c:pt idx="3">
                  <c:v>0.119517293405144</c:v>
                </c:pt>
                <c:pt idx="4">
                  <c:v>0.162594666114014</c:v>
                </c:pt>
                <c:pt idx="5">
                  <c:v>0.167583825812566</c:v>
                </c:pt>
                <c:pt idx="6">
                  <c:v>0.17010305480543</c:v>
                </c:pt>
              </c:numCache>
            </c:numRef>
          </c:val>
        </c:ser>
        <c:ser>
          <c:idx val="6"/>
          <c:order val="6"/>
          <c:tx>
            <c:strRef>
              <c:f>Feuil1!$I$15</c:f>
              <c:strCache>
                <c:ptCount val="1"/>
                <c:pt idx="0">
                  <c:v>NY 10629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Feuil1!$I$16:$I$25</c:f>
              <c:numCache>
                <c:formatCode>0.000</c:formatCode>
                <c:ptCount val="10"/>
                <c:pt idx="0">
                  <c:v>0.0520301488871402</c:v>
                </c:pt>
                <c:pt idx="1">
                  <c:v>0.14467338216452</c:v>
                </c:pt>
                <c:pt idx="2">
                  <c:v>0.148109336951458</c:v>
                </c:pt>
                <c:pt idx="3">
                  <c:v>0.127204122071435</c:v>
                </c:pt>
                <c:pt idx="4">
                  <c:v>0.127832559854802</c:v>
                </c:pt>
                <c:pt idx="5">
                  <c:v>0.135984839740864</c:v>
                </c:pt>
                <c:pt idx="6">
                  <c:v>0.154590888627182</c:v>
                </c:pt>
                <c:pt idx="7">
                  <c:v>0.131021321400638</c:v>
                </c:pt>
                <c:pt idx="8">
                  <c:v>0.122822348245636</c:v>
                </c:pt>
                <c:pt idx="9">
                  <c:v>0.113076969205752</c:v>
                </c:pt>
              </c:numCache>
            </c:numRef>
          </c:val>
        </c:ser>
        <c:ser>
          <c:idx val="7"/>
          <c:order val="7"/>
          <c:tx>
            <c:strRef>
              <c:f>Feuil1!$J$15</c:f>
              <c:strCache>
                <c:ptCount val="1"/>
                <c:pt idx="0">
                  <c:v>YA 368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Feuil1!$J$16:$J$25</c:f>
              <c:numCache>
                <c:formatCode>0.000</c:formatCode>
                <c:ptCount val="10"/>
                <c:pt idx="0">
                  <c:v>0.0673332993360236</c:v>
                </c:pt>
                <c:pt idx="1">
                  <c:v>0.199720948495426</c:v>
                </c:pt>
                <c:pt idx="2">
                  <c:v>0.178843953927627</c:v>
                </c:pt>
                <c:pt idx="3">
                  <c:v>0.134757259961881</c:v>
                </c:pt>
                <c:pt idx="4">
                  <c:v>0.13382292354399</c:v>
                </c:pt>
                <c:pt idx="5">
                  <c:v>0.144102729963044</c:v>
                </c:pt>
                <c:pt idx="6">
                  <c:v>0.162416226139139</c:v>
                </c:pt>
                <c:pt idx="7">
                  <c:v>0.141745186792412</c:v>
                </c:pt>
                <c:pt idx="8">
                  <c:v>0.136186309803618</c:v>
                </c:pt>
                <c:pt idx="9">
                  <c:v>0.139482160141782</c:v>
                </c:pt>
              </c:numCache>
            </c:numRef>
          </c:val>
        </c:ser>
        <c:ser>
          <c:idx val="8"/>
          <c:order val="8"/>
          <c:tx>
            <c:strRef>
              <c:f>Feuil1!$K$15</c:f>
              <c:strCache>
                <c:ptCount val="1"/>
                <c:pt idx="0">
                  <c:v>YA 3196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Feuil1!$K$16:$K$25</c:f>
              <c:numCache>
                <c:formatCode>0.000</c:formatCode>
                <c:ptCount val="10"/>
                <c:pt idx="0">
                  <c:v>0.0265593303449916</c:v>
                </c:pt>
                <c:pt idx="1">
                  <c:v>0.147014597979423</c:v>
                </c:pt>
                <c:pt idx="2">
                  <c:v>0.140810098209959</c:v>
                </c:pt>
                <c:pt idx="3">
                  <c:v>0.0956051359997327</c:v>
                </c:pt>
                <c:pt idx="4">
                  <c:v>0.10300897612977</c:v>
                </c:pt>
                <c:pt idx="5">
                  <c:v>0.101905050168589</c:v>
                </c:pt>
                <c:pt idx="6">
                  <c:v>0.115796184188865</c:v>
                </c:pt>
              </c:numCache>
            </c:numRef>
          </c:val>
        </c:ser>
        <c:ser>
          <c:idx val="9"/>
          <c:order val="9"/>
          <c:tx>
            <c:strRef>
              <c:f>Feuil1!$L$15</c:f>
              <c:strCache>
                <c:ptCount val="1"/>
                <c:pt idx="0">
                  <c:v>CH 12895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Feuil1!$L$16:$L$25</c:f>
              <c:numCache>
                <c:formatCode>0.000</c:formatCode>
                <c:ptCount val="10"/>
                <c:pt idx="0">
                  <c:v>0.0664478872415688</c:v>
                </c:pt>
                <c:pt idx="1">
                  <c:v>0.202812025472568</c:v>
                </c:pt>
                <c:pt idx="2">
                  <c:v>0.162349776066069</c:v>
                </c:pt>
                <c:pt idx="3">
                  <c:v>0.134757259961881</c:v>
                </c:pt>
                <c:pt idx="4">
                  <c:v>0.151313655704325</c:v>
                </c:pt>
                <c:pt idx="5">
                  <c:v>0.182560981782219</c:v>
                </c:pt>
                <c:pt idx="6">
                  <c:v>0.162416226139139</c:v>
                </c:pt>
                <c:pt idx="7">
                  <c:v>0.172414006558864</c:v>
                </c:pt>
                <c:pt idx="8">
                  <c:v>0.161740414276006</c:v>
                </c:pt>
                <c:pt idx="9">
                  <c:v>0.156233886235902</c:v>
                </c:pt>
              </c:numCache>
            </c:numRef>
          </c:val>
        </c:ser>
        <c:marker val="1"/>
        <c:axId val="246466248"/>
        <c:axId val="246478296"/>
      </c:lineChart>
      <c:catAx>
        <c:axId val="24646624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6478296"/>
        <c:crosses val="autoZero"/>
        <c:auto val="1"/>
        <c:lblAlgn val="ctr"/>
        <c:lblOffset val="100"/>
        <c:tickLblSkip val="1"/>
        <c:tickMarkSkip val="1"/>
      </c:catAx>
      <c:valAx>
        <c:axId val="246478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6466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106382535636"/>
          <c:y val="0.286111305142758"/>
          <c:w val="0.145190755609592"/>
          <c:h val="0.3916669322828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558800</xdr:colOff>
      <xdr:row>29</xdr:row>
      <xdr:rowOff>88900</xdr:rowOff>
    </xdr:from>
    <xdr:to>
      <xdr:col>18</xdr:col>
      <xdr:colOff>736600</xdr:colOff>
      <xdr:row>57</xdr:row>
      <xdr:rowOff>38100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40"/>
  <sheetViews>
    <sheetView tabSelected="1" workbookViewId="0">
      <selection activeCell="M1" sqref="M1:M27"/>
    </sheetView>
  </sheetViews>
  <sheetFormatPr baseColWidth="10" defaultColWidth="10.83203125" defaultRowHeight="13"/>
  <cols>
    <col min="1" max="1" width="9.83203125" customWidth="1"/>
    <col min="2" max="2" width="5.83203125" style="1" customWidth="1"/>
    <col min="3" max="12" width="9.83203125" customWidth="1"/>
    <col min="14" max="253" width="9.83203125" customWidth="1"/>
  </cols>
  <sheetData>
    <row r="1" spans="1:15" s="11" customFormat="1">
      <c r="C1" s="11" t="s">
        <v>0</v>
      </c>
      <c r="D1" s="11" t="s">
        <v>0</v>
      </c>
      <c r="E1" s="11" t="s">
        <v>0</v>
      </c>
      <c r="F1" s="11" t="s">
        <v>0</v>
      </c>
      <c r="G1" s="11" t="s">
        <v>0</v>
      </c>
      <c r="H1" s="11" t="s">
        <v>0</v>
      </c>
      <c r="I1" s="11" t="s">
        <v>0</v>
      </c>
      <c r="J1" s="11" t="s">
        <v>0</v>
      </c>
      <c r="K1" s="11" t="s">
        <v>0</v>
      </c>
      <c r="L1" s="11" t="s">
        <v>0</v>
      </c>
      <c r="M1" s="12"/>
      <c r="N1" s="12"/>
      <c r="O1" s="12"/>
    </row>
    <row r="2" spans="1:15" s="11" customFormat="1">
      <c r="A2" s="7" t="s">
        <v>15</v>
      </c>
      <c r="C2" s="11" t="s">
        <v>16</v>
      </c>
      <c r="D2" s="11" t="s">
        <v>17</v>
      </c>
      <c r="E2" s="11" t="s">
        <v>18</v>
      </c>
      <c r="F2" s="11" t="s">
        <v>19</v>
      </c>
      <c r="G2" s="11" t="s">
        <v>20</v>
      </c>
      <c r="H2" s="11" t="s">
        <v>1</v>
      </c>
      <c r="I2" s="11" t="s">
        <v>21</v>
      </c>
      <c r="J2" s="11" t="s">
        <v>2</v>
      </c>
      <c r="K2" s="11" t="s">
        <v>22</v>
      </c>
      <c r="L2" s="11" t="s">
        <v>3</v>
      </c>
    </row>
    <row r="3" spans="1:15">
      <c r="A3" s="8">
        <v>210.2413793103448</v>
      </c>
      <c r="B3" s="1">
        <v>1</v>
      </c>
      <c r="D3">
        <v>231</v>
      </c>
      <c r="E3">
        <v>236.5</v>
      </c>
      <c r="F3">
        <v>231</v>
      </c>
      <c r="G3">
        <v>232.5</v>
      </c>
      <c r="I3">
        <v>237</v>
      </c>
      <c r="J3">
        <v>245.5</v>
      </c>
      <c r="K3">
        <v>223.5</v>
      </c>
      <c r="L3">
        <v>245</v>
      </c>
    </row>
    <row r="4" spans="1:15">
      <c r="A4" s="8">
        <v>26.517241379310338</v>
      </c>
      <c r="B4" s="1">
        <v>3</v>
      </c>
      <c r="D4">
        <v>36</v>
      </c>
      <c r="E4">
        <v>40</v>
      </c>
      <c r="F4">
        <v>38</v>
      </c>
      <c r="G4">
        <v>39</v>
      </c>
      <c r="I4">
        <v>37</v>
      </c>
      <c r="J4">
        <v>42</v>
      </c>
      <c r="K4">
        <v>37.200000000000003</v>
      </c>
      <c r="L4">
        <v>42.3</v>
      </c>
    </row>
    <row r="5" spans="1:15">
      <c r="A5" s="8">
        <v>21.331034482758625</v>
      </c>
      <c r="B5" s="1">
        <v>4</v>
      </c>
      <c r="D5">
        <v>28</v>
      </c>
      <c r="E5">
        <v>28</v>
      </c>
      <c r="F5">
        <v>29</v>
      </c>
      <c r="G5">
        <v>29.5</v>
      </c>
      <c r="I5">
        <v>30</v>
      </c>
      <c r="J5">
        <v>32.200000000000003</v>
      </c>
      <c r="K5">
        <v>29.5</v>
      </c>
      <c r="L5">
        <v>31</v>
      </c>
    </row>
    <row r="6" spans="1:15">
      <c r="A6" s="8">
        <v>42.527586206896544</v>
      </c>
      <c r="B6" s="1">
        <v>5</v>
      </c>
      <c r="D6">
        <v>52</v>
      </c>
      <c r="E6">
        <v>56</v>
      </c>
      <c r="F6">
        <v>56</v>
      </c>
      <c r="G6">
        <v>55</v>
      </c>
      <c r="H6">
        <v>56</v>
      </c>
      <c r="I6">
        <v>57</v>
      </c>
      <c r="J6">
        <v>58</v>
      </c>
      <c r="K6">
        <v>53</v>
      </c>
      <c r="L6">
        <v>58</v>
      </c>
    </row>
    <row r="7" spans="1:15">
      <c r="A7" s="8">
        <v>26.820689655172409</v>
      </c>
      <c r="B7" s="1">
        <v>6</v>
      </c>
      <c r="D7">
        <v>33</v>
      </c>
      <c r="E7">
        <v>34</v>
      </c>
      <c r="F7">
        <v>36.5</v>
      </c>
      <c r="G7">
        <v>34</v>
      </c>
      <c r="H7">
        <v>39</v>
      </c>
      <c r="I7">
        <v>36</v>
      </c>
      <c r="J7">
        <v>36.5</v>
      </c>
      <c r="K7">
        <v>34</v>
      </c>
      <c r="L7">
        <v>38</v>
      </c>
    </row>
    <row r="8" spans="1:15">
      <c r="A8" s="8">
        <v>38.751724137931028</v>
      </c>
      <c r="B8" s="1">
        <v>10</v>
      </c>
      <c r="C8">
        <v>50</v>
      </c>
      <c r="D8">
        <v>48</v>
      </c>
      <c r="E8">
        <v>52</v>
      </c>
      <c r="F8">
        <v>54</v>
      </c>
      <c r="G8">
        <v>52</v>
      </c>
      <c r="H8">
        <v>57</v>
      </c>
      <c r="I8">
        <v>53</v>
      </c>
      <c r="J8">
        <v>54</v>
      </c>
      <c r="K8">
        <v>49</v>
      </c>
      <c r="L8" s="6">
        <v>59</v>
      </c>
    </row>
    <row r="9" spans="1:15">
      <c r="A9" s="8">
        <v>38.527586206896551</v>
      </c>
      <c r="B9" s="1">
        <v>11</v>
      </c>
      <c r="C9">
        <v>52</v>
      </c>
      <c r="D9">
        <v>49.3</v>
      </c>
      <c r="E9">
        <v>56</v>
      </c>
      <c r="F9">
        <v>55.5</v>
      </c>
      <c r="G9">
        <v>54</v>
      </c>
      <c r="H9">
        <v>57</v>
      </c>
      <c r="I9">
        <v>55</v>
      </c>
      <c r="J9">
        <v>56</v>
      </c>
      <c r="K9">
        <v>50.3</v>
      </c>
      <c r="L9">
        <v>56</v>
      </c>
    </row>
    <row r="10" spans="1:15">
      <c r="A10" s="8">
        <v>29.582758620689649</v>
      </c>
      <c r="B10" s="1">
        <v>12</v>
      </c>
      <c r="C10">
        <v>39</v>
      </c>
      <c r="D10">
        <v>38.5</v>
      </c>
      <c r="E10">
        <v>40</v>
      </c>
      <c r="F10">
        <v>43</v>
      </c>
      <c r="G10">
        <v>38.5</v>
      </c>
      <c r="I10">
        <v>40</v>
      </c>
      <c r="J10">
        <v>41</v>
      </c>
      <c r="L10">
        <v>44</v>
      </c>
    </row>
    <row r="11" spans="1:15">
      <c r="A11" s="8">
        <v>24.11724137931035</v>
      </c>
      <c r="B11" s="1">
        <v>13</v>
      </c>
      <c r="C11">
        <v>31</v>
      </c>
      <c r="D11">
        <v>31</v>
      </c>
      <c r="E11">
        <v>32</v>
      </c>
      <c r="F11">
        <v>34.299999999999997</v>
      </c>
      <c r="G11">
        <v>30.5</v>
      </c>
      <c r="I11">
        <v>32</v>
      </c>
      <c r="J11">
        <v>33</v>
      </c>
      <c r="L11" s="6">
        <v>35</v>
      </c>
    </row>
    <row r="12" spans="1:15">
      <c r="A12" s="8">
        <v>25.820689655172409</v>
      </c>
      <c r="B12" s="1">
        <v>14</v>
      </c>
      <c r="C12">
        <v>32.5</v>
      </c>
      <c r="D12">
        <v>33</v>
      </c>
      <c r="E12">
        <v>33.200000000000003</v>
      </c>
      <c r="F12">
        <v>35</v>
      </c>
      <c r="G12">
        <v>32</v>
      </c>
      <c r="I12">
        <v>33.5</v>
      </c>
      <c r="J12">
        <v>35.6</v>
      </c>
      <c r="L12">
        <v>37</v>
      </c>
    </row>
    <row r="13" spans="1:15">
      <c r="A13" s="8">
        <v>33.948275862068975</v>
      </c>
      <c r="B13" s="1">
        <v>7</v>
      </c>
      <c r="D13">
        <v>44</v>
      </c>
      <c r="E13">
        <v>46</v>
      </c>
      <c r="F13">
        <v>45</v>
      </c>
      <c r="G13">
        <v>45</v>
      </c>
      <c r="H13">
        <v>47.5</v>
      </c>
      <c r="I13">
        <v>47</v>
      </c>
      <c r="J13">
        <v>48</v>
      </c>
      <c r="K13">
        <v>45</v>
      </c>
      <c r="L13">
        <v>48</v>
      </c>
    </row>
    <row r="14" spans="1:15">
      <c r="A14" s="8">
        <v>12.372413793103451</v>
      </c>
      <c r="B14" s="1">
        <v>8</v>
      </c>
      <c r="D14">
        <v>15.5</v>
      </c>
      <c r="E14">
        <v>18.5</v>
      </c>
      <c r="F14">
        <v>16</v>
      </c>
      <c r="G14">
        <v>17</v>
      </c>
      <c r="H14">
        <v>17</v>
      </c>
      <c r="I14">
        <v>18</v>
      </c>
      <c r="J14">
        <v>16</v>
      </c>
      <c r="K14">
        <v>17</v>
      </c>
      <c r="L14">
        <v>19</v>
      </c>
    </row>
    <row r="15" spans="1:15" s="1" customFormat="1">
      <c r="A15" s="9" t="s">
        <v>4</v>
      </c>
      <c r="C15" s="1" t="str">
        <f>C2</f>
        <v>NY 10588</v>
      </c>
      <c r="D15" s="1" t="str">
        <f t="shared" ref="D15:L15" si="0">D2</f>
        <v>NY 10597</v>
      </c>
      <c r="E15" s="1" t="str">
        <f t="shared" si="0"/>
        <v>NY 10606</v>
      </c>
      <c r="F15" s="1" t="str">
        <f>F2</f>
        <v>NY 10607</v>
      </c>
      <c r="G15" s="1" t="str">
        <f>G2</f>
        <v>NY 10610</v>
      </c>
      <c r="H15" s="1" t="str">
        <f>H2</f>
        <v>NY 10612</v>
      </c>
      <c r="I15" s="1" t="str">
        <f t="shared" si="0"/>
        <v>NY 10629</v>
      </c>
      <c r="J15" s="1" t="str">
        <f t="shared" si="0"/>
        <v>YA 368</v>
      </c>
      <c r="K15" s="1" t="str">
        <f t="shared" si="0"/>
        <v>YA 3196</v>
      </c>
      <c r="L15" s="1" t="str">
        <f t="shared" si="0"/>
        <v>CH 12895</v>
      </c>
    </row>
    <row r="16" spans="1:15">
      <c r="A16" s="10">
        <v>2.3227181971229638</v>
      </c>
      <c r="B16" s="1">
        <v>1</v>
      </c>
      <c r="C16" s="2"/>
      <c r="D16" s="2">
        <f t="shared" ref="D16:L27" si="1">LOG10(D3)-$A16</f>
        <v>4.0893782769180653E-2</v>
      </c>
      <c r="E16" s="2">
        <f t="shared" si="1"/>
        <v>5.1112947950866516E-2</v>
      </c>
      <c r="F16" s="2">
        <f t="shared" ref="F16:G27" si="2">LOG10(F3)-$A16</f>
        <v>4.0893782769180653E-2</v>
      </c>
      <c r="G16" s="2">
        <f t="shared" si="2"/>
        <v>4.3704760103008944E-2</v>
      </c>
      <c r="H16" s="2"/>
      <c r="I16" s="2">
        <f t="shared" si="1"/>
        <v>5.2030148887140193E-2</v>
      </c>
      <c r="J16" s="2">
        <f t="shared" si="1"/>
        <v>6.7333299336023611E-2</v>
      </c>
      <c r="K16" s="2">
        <f t="shared" si="1"/>
        <v>2.6559330344991583E-2</v>
      </c>
      <c r="L16" s="2">
        <f t="shared" si="1"/>
        <v>6.6447887241568804E-2</v>
      </c>
      <c r="M16" s="2"/>
      <c r="N16" s="2"/>
      <c r="O16" s="2"/>
    </row>
    <row r="17" spans="1:15">
      <c r="A17" s="10">
        <v>1.4235283419024747</v>
      </c>
      <c r="B17" s="1">
        <v>3</v>
      </c>
      <c r="C17" s="2"/>
      <c r="D17" s="2">
        <f t="shared" si="1"/>
        <v>0.13277415886481259</v>
      </c>
      <c r="E17" s="2">
        <f t="shared" si="1"/>
        <v>0.1785316494254876</v>
      </c>
      <c r="F17" s="2">
        <f t="shared" si="2"/>
        <v>0.15625525471433543</v>
      </c>
      <c r="G17" s="2">
        <f t="shared" si="2"/>
        <v>0.16753626512402442</v>
      </c>
      <c r="H17" s="2"/>
      <c r="I17" s="2">
        <f t="shared" si="1"/>
        <v>0.1446733821645203</v>
      </c>
      <c r="J17" s="2">
        <f t="shared" si="1"/>
        <v>0.19972094849542588</v>
      </c>
      <c r="K17" s="2">
        <f t="shared" si="1"/>
        <v>0.14701459797942285</v>
      </c>
      <c r="L17" s="2">
        <f t="shared" si="1"/>
        <v>0.2028120254725676</v>
      </c>
      <c r="M17" s="2"/>
      <c r="N17" s="2"/>
      <c r="O17" s="2"/>
    </row>
    <row r="18" spans="1:15">
      <c r="A18" s="10">
        <v>1.329011917768204</v>
      </c>
      <c r="B18" s="1">
        <v>4</v>
      </c>
      <c r="C18" s="2"/>
      <c r="D18" s="2">
        <f t="shared" si="1"/>
        <v>0.11814611357401517</v>
      </c>
      <c r="E18" s="2">
        <f t="shared" si="1"/>
        <v>0.11814611357401517</v>
      </c>
      <c r="F18" s="2">
        <f t="shared" si="2"/>
        <v>0.13338608013075204</v>
      </c>
      <c r="G18" s="2">
        <f t="shared" si="2"/>
        <v>0.14081009820995893</v>
      </c>
      <c r="H18" s="2"/>
      <c r="I18" s="2">
        <f t="shared" si="1"/>
        <v>0.14810933695145834</v>
      </c>
      <c r="J18" s="2">
        <f t="shared" si="1"/>
        <v>0.17884395392762698</v>
      </c>
      <c r="K18" s="2">
        <f t="shared" si="1"/>
        <v>0.14081009820995893</v>
      </c>
      <c r="L18" s="2">
        <f t="shared" si="1"/>
        <v>0.1623497760660686</v>
      </c>
      <c r="M18" s="2"/>
      <c r="N18" s="2"/>
      <c r="O18" s="2"/>
    </row>
    <row r="19" spans="1:15">
      <c r="A19" s="10">
        <v>1.6286707336010562</v>
      </c>
      <c r="B19" s="1">
        <v>5</v>
      </c>
      <c r="C19" s="2"/>
      <c r="D19" s="2">
        <f t="shared" si="1"/>
        <v>8.7332610033743041E-2</v>
      </c>
      <c r="E19" s="2">
        <f t="shared" si="1"/>
        <v>0.11951729340514428</v>
      </c>
      <c r="F19" s="2">
        <f t="shared" si="2"/>
        <v>0.11951729340514428</v>
      </c>
      <c r="G19" s="2">
        <f t="shared" si="2"/>
        <v>0.1116919558931877</v>
      </c>
      <c r="H19" s="2">
        <f>LOG10(H6)-$A19</f>
        <v>0.11951729340514428</v>
      </c>
      <c r="I19" s="2">
        <f t="shared" si="1"/>
        <v>0.12720412207143528</v>
      </c>
      <c r="J19" s="2">
        <f t="shared" si="1"/>
        <v>0.13475725996188115</v>
      </c>
      <c r="K19" s="2">
        <f t="shared" si="1"/>
        <v>9.5605135999732749E-2</v>
      </c>
      <c r="L19" s="2">
        <f t="shared" si="1"/>
        <v>0.13475725996188115</v>
      </c>
      <c r="M19" s="2"/>
      <c r="N19" s="2"/>
      <c r="O19" s="2"/>
    </row>
    <row r="20" spans="1:15">
      <c r="A20" s="10">
        <v>1.4284699409124848</v>
      </c>
      <c r="B20" s="1">
        <v>6</v>
      </c>
      <c r="C20" s="2"/>
      <c r="D20" s="2">
        <f t="shared" si="1"/>
        <v>9.0043998965402716E-2</v>
      </c>
      <c r="E20" s="2">
        <f t="shared" si="1"/>
        <v>0.10300897612977034</v>
      </c>
      <c r="F20" s="2">
        <f t="shared" si="2"/>
        <v>0.13382292354398984</v>
      </c>
      <c r="G20" s="2">
        <f t="shared" si="2"/>
        <v>0.10300897612977034</v>
      </c>
      <c r="H20" s="2">
        <f>LOG10(H7)-$A20</f>
        <v>0.1625946661140143</v>
      </c>
      <c r="I20" s="2">
        <f t="shared" si="1"/>
        <v>0.12783255985480246</v>
      </c>
      <c r="J20" s="2">
        <f t="shared" si="1"/>
        <v>0.13382292354398984</v>
      </c>
      <c r="K20" s="2">
        <f t="shared" si="1"/>
        <v>0.10300897612977034</v>
      </c>
      <c r="L20" s="2">
        <f t="shared" si="1"/>
        <v>0.15131365570432531</v>
      </c>
      <c r="M20" s="2"/>
      <c r="N20" s="2"/>
      <c r="O20" s="2"/>
    </row>
    <row r="21" spans="1:15">
      <c r="A21" s="10">
        <v>1.5882910298599251</v>
      </c>
      <c r="B21" s="1">
        <v>10</v>
      </c>
      <c r="C21" s="2">
        <f>LOG10(C8)-$A21</f>
        <v>0.11067897447609365</v>
      </c>
      <c r="D21" s="2">
        <f t="shared" si="1"/>
        <v>9.2950207515662076E-2</v>
      </c>
      <c r="E21" s="2">
        <f t="shared" si="1"/>
        <v>0.12771231377487413</v>
      </c>
      <c r="F21" s="2">
        <f t="shared" si="2"/>
        <v>0.14410272996304352</v>
      </c>
      <c r="G21" s="2">
        <f t="shared" si="2"/>
        <v>0.12771231377487413</v>
      </c>
      <c r="H21" s="2">
        <f>LOG10(H8)-$A21</f>
        <v>0.16758382581256637</v>
      </c>
      <c r="I21" s="2">
        <f t="shared" si="1"/>
        <v>0.13598483974086384</v>
      </c>
      <c r="J21" s="2">
        <f t="shared" si="1"/>
        <v>0.14410272996304352</v>
      </c>
      <c r="K21" s="2">
        <f t="shared" si="1"/>
        <v>0.10190505016858853</v>
      </c>
      <c r="L21" s="2">
        <f t="shared" si="1"/>
        <v>0.18256098178221913</v>
      </c>
      <c r="M21" s="2"/>
      <c r="N21" s="2"/>
      <c r="O21" s="2"/>
    </row>
    <row r="22" spans="1:15">
      <c r="A22" s="10">
        <v>1.5857718008670618</v>
      </c>
      <c r="B22" s="1">
        <v>11</v>
      </c>
      <c r="C22" s="2">
        <f>LOG10(C9)-$A22</f>
        <v>0.13023154276773741</v>
      </c>
      <c r="D22" s="2">
        <f t="shared" si="1"/>
        <v>0.10707511841016815</v>
      </c>
      <c r="E22" s="2">
        <f t="shared" si="1"/>
        <v>0.16241622613913864</v>
      </c>
      <c r="F22" s="2">
        <f t="shared" si="2"/>
        <v>0.15852118225561451</v>
      </c>
      <c r="G22" s="2">
        <f t="shared" si="2"/>
        <v>0.14662195895590679</v>
      </c>
      <c r="H22" s="2">
        <f>LOG10(H9)-$A22</f>
        <v>0.17010305480542964</v>
      </c>
      <c r="I22" s="2">
        <f t="shared" si="1"/>
        <v>0.15459088862718207</v>
      </c>
      <c r="J22" s="2">
        <f t="shared" si="1"/>
        <v>0.16241622613913864</v>
      </c>
      <c r="K22" s="2">
        <f t="shared" si="1"/>
        <v>0.1157961841888655</v>
      </c>
      <c r="L22" s="2">
        <f t="shared" si="1"/>
        <v>0.16241622613913864</v>
      </c>
      <c r="M22" s="2"/>
      <c r="N22" s="2"/>
      <c r="O22" s="2"/>
    </row>
    <row r="23" spans="1:15">
      <c r="A23" s="10">
        <v>1.4710386699273239</v>
      </c>
      <c r="B23" s="1">
        <v>12</v>
      </c>
      <c r="C23" s="2">
        <f>LOG10(C10)-$A23</f>
        <v>0.1200259370991752</v>
      </c>
      <c r="D23" s="2">
        <f t="shared" si="1"/>
        <v>0.11442205958117668</v>
      </c>
      <c r="E23" s="2">
        <f t="shared" si="1"/>
        <v>0.13102132140063838</v>
      </c>
      <c r="F23" s="2">
        <f t="shared" si="2"/>
        <v>0.16242978565226251</v>
      </c>
      <c r="G23" s="2">
        <f t="shared" si="2"/>
        <v>0.11442205958117668</v>
      </c>
      <c r="H23" s="2"/>
      <c r="I23" s="2">
        <f t="shared" si="1"/>
        <v>0.13102132140063838</v>
      </c>
      <c r="J23" s="2">
        <f t="shared" si="1"/>
        <v>0.14174518679241155</v>
      </c>
      <c r="K23" s="2"/>
      <c r="L23" s="2">
        <f t="shared" si="1"/>
        <v>0.17241400655886352</v>
      </c>
      <c r="M23" s="2"/>
      <c r="N23" s="2"/>
      <c r="O23" s="2"/>
    </row>
    <row r="24" spans="1:15">
      <c r="A24" s="10">
        <v>1.38232763007427</v>
      </c>
      <c r="B24" s="1">
        <v>13</v>
      </c>
      <c r="C24" s="2">
        <f>LOG10(C11)-$A24</f>
        <v>0.10903406376000269</v>
      </c>
      <c r="D24" s="2">
        <f t="shared" si="1"/>
        <v>0.10903406376000269</v>
      </c>
      <c r="E24" s="2">
        <f t="shared" si="1"/>
        <v>0.12282234824563609</v>
      </c>
      <c r="F24" s="2">
        <f t="shared" si="2"/>
        <v>0.1529664899685006</v>
      </c>
      <c r="G24" s="2">
        <f t="shared" si="2"/>
        <v>0.10197220927251593</v>
      </c>
      <c r="H24" s="2"/>
      <c r="I24" s="2">
        <f t="shared" si="1"/>
        <v>0.12282234824563609</v>
      </c>
      <c r="J24" s="2">
        <f t="shared" si="1"/>
        <v>0.13618630980361757</v>
      </c>
      <c r="K24" s="2"/>
      <c r="L24" s="2">
        <f t="shared" si="1"/>
        <v>0.16174041427600572</v>
      </c>
      <c r="M24" s="2"/>
      <c r="N24" s="2"/>
      <c r="O24" s="2"/>
    </row>
    <row r="25" spans="1:15">
      <c r="A25" s="10">
        <v>1.4119678378310929</v>
      </c>
      <c r="B25" s="1">
        <v>14</v>
      </c>
      <c r="C25" s="2">
        <f>LOG10(C12)-$A25</f>
        <v>9.9915523147781515E-2</v>
      </c>
      <c r="D25" s="2">
        <f t="shared" si="1"/>
        <v>0.1065461020467946</v>
      </c>
      <c r="E25" s="2">
        <f t="shared" si="1"/>
        <v>0.10917024587294333</v>
      </c>
      <c r="F25" s="2">
        <f t="shared" si="2"/>
        <v>0.13210020651918275</v>
      </c>
      <c r="G25" s="2">
        <f t="shared" si="2"/>
        <v>9.3182140488813126E-2</v>
      </c>
      <c r="H25" s="2"/>
      <c r="I25" s="2">
        <f t="shared" si="1"/>
        <v>0.11307696920575228</v>
      </c>
      <c r="J25" s="2">
        <f t="shared" si="1"/>
        <v>0.13948216014178216</v>
      </c>
      <c r="K25" s="2"/>
      <c r="L25" s="2">
        <f t="shared" si="1"/>
        <v>0.15623388623590206</v>
      </c>
      <c r="M25" s="2"/>
      <c r="N25" s="2"/>
      <c r="O25" s="2"/>
    </row>
    <row r="26" spans="1:15">
      <c r="A26" s="10">
        <v>1.5308177225751811</v>
      </c>
      <c r="B26" s="1">
        <v>7</v>
      </c>
      <c r="C26" s="2"/>
      <c r="D26" s="2">
        <f t="shared" si="1"/>
        <v>0.11263495391100631</v>
      </c>
      <c r="E26" s="2">
        <f t="shared" si="1"/>
        <v>0.13194010910639298</v>
      </c>
      <c r="F26" s="2">
        <f t="shared" si="2"/>
        <v>0.12239479120016261</v>
      </c>
      <c r="G26" s="2">
        <f t="shared" si="2"/>
        <v>0.12239479120016261</v>
      </c>
      <c r="H26" s="2">
        <f>LOG10(H13)-$A26</f>
        <v>0.14587588704968546</v>
      </c>
      <c r="I26" s="2">
        <f t="shared" si="1"/>
        <v>0.14128013536053641</v>
      </c>
      <c r="J26" s="2">
        <f t="shared" si="1"/>
        <v>0.15042351480040606</v>
      </c>
      <c r="K26" s="2">
        <f t="shared" si="1"/>
        <v>0.12239479120016261</v>
      </c>
      <c r="L26" s="2">
        <f t="shared" si="1"/>
        <v>0.15042351480040606</v>
      </c>
      <c r="M26" s="2"/>
      <c r="N26" s="2"/>
      <c r="O26" s="2"/>
    </row>
    <row r="27" spans="1:15">
      <c r="A27" s="10">
        <v>1.0924544364730981</v>
      </c>
      <c r="B27" s="1">
        <v>8</v>
      </c>
      <c r="C27" s="2"/>
      <c r="D27" s="2">
        <f t="shared" si="1"/>
        <v>9.7877261697193241E-2</v>
      </c>
      <c r="E27" s="2">
        <f t="shared" si="1"/>
        <v>0.17471729192991559</v>
      </c>
      <c r="F27" s="2">
        <f t="shared" si="2"/>
        <v>0.11166554618282665</v>
      </c>
      <c r="G27" s="2">
        <f t="shared" si="2"/>
        <v>0.13799448490517574</v>
      </c>
      <c r="H27" s="2">
        <f>LOG10(H14)-$A27</f>
        <v>0.13799448490517574</v>
      </c>
      <c r="I27" s="2">
        <f t="shared" si="1"/>
        <v>0.16281806863020787</v>
      </c>
      <c r="J27" s="2">
        <f t="shared" si="1"/>
        <v>0.11166554618282665</v>
      </c>
      <c r="K27" s="2">
        <f t="shared" si="1"/>
        <v>0.13799448490517574</v>
      </c>
      <c r="L27" s="2">
        <f t="shared" si="1"/>
        <v>0.18629916447973072</v>
      </c>
      <c r="M27" s="2"/>
      <c r="N27" s="2"/>
      <c r="O27" s="2"/>
    </row>
    <row r="28" spans="1:15">
      <c r="B28" s="1" t="s">
        <v>5</v>
      </c>
      <c r="C28" s="3" t="s">
        <v>6</v>
      </c>
      <c r="D28" s="3" t="s">
        <v>7</v>
      </c>
      <c r="E28" s="3" t="s">
        <v>8</v>
      </c>
      <c r="F28" s="3" t="s">
        <v>9</v>
      </c>
      <c r="G28" s="3" t="s">
        <v>10</v>
      </c>
      <c r="H28" s="3" t="s">
        <v>11</v>
      </c>
      <c r="I28" s="3" t="s">
        <v>5</v>
      </c>
      <c r="J28" s="3" t="s">
        <v>12</v>
      </c>
      <c r="K28" s="3" t="s">
        <v>13</v>
      </c>
      <c r="L28" s="3" t="s">
        <v>14</v>
      </c>
    </row>
    <row r="29" spans="1:15">
      <c r="B29" s="1">
        <v>1</v>
      </c>
      <c r="C29">
        <f t="shared" ref="C29:C40" si="3">COUNT(C3:O3)</f>
        <v>8</v>
      </c>
      <c r="D29" s="4">
        <f t="shared" ref="D29:D40" si="4">AVERAGE(C3:O3)</f>
        <v>235.25</v>
      </c>
      <c r="E29">
        <f t="shared" ref="E29:E40" si="5">MIN(C3:O3)</f>
        <v>223.5</v>
      </c>
      <c r="F29">
        <f t="shared" ref="F29:F40" si="6">MAX(C3:O3)</f>
        <v>245.5</v>
      </c>
      <c r="G29" s="5">
        <f t="shared" ref="G29:G40" si="7">STDEV(C3:O3)</f>
        <v>7.4306315824622686</v>
      </c>
      <c r="H29" s="5">
        <f t="shared" ref="H29:H40" si="8">G29*100/D29</f>
        <v>3.1586106620455978</v>
      </c>
      <c r="I29">
        <v>1</v>
      </c>
      <c r="J29" s="2">
        <f t="shared" ref="J29:J40" si="9">LOG10(D29)-$A16</f>
        <v>4.881143497633067E-2</v>
      </c>
      <c r="K29" s="2">
        <f t="shared" ref="K29:K40" si="10">LOG10(E29)-$A16</f>
        <v>2.6559330344991583E-2</v>
      </c>
      <c r="L29" s="2">
        <f t="shared" ref="L29:L40" si="11">LOG10(F29)-$A16</f>
        <v>6.7333299336023611E-2</v>
      </c>
    </row>
    <row r="30" spans="1:15">
      <c r="B30" s="1">
        <v>3</v>
      </c>
      <c r="C30">
        <f t="shared" si="3"/>
        <v>8</v>
      </c>
      <c r="D30" s="4">
        <f t="shared" si="4"/>
        <v>38.9375</v>
      </c>
      <c r="E30">
        <f t="shared" si="5"/>
        <v>36</v>
      </c>
      <c r="F30">
        <f t="shared" si="6"/>
        <v>42.3</v>
      </c>
      <c r="G30" s="5">
        <f t="shared" si="7"/>
        <v>2.3329549012847326</v>
      </c>
      <c r="H30" s="5">
        <f t="shared" si="8"/>
        <v>5.9915374671839041</v>
      </c>
      <c r="I30">
        <v>3</v>
      </c>
      <c r="J30" s="2">
        <f t="shared" si="9"/>
        <v>0.16683972210077025</v>
      </c>
      <c r="K30" s="2">
        <f t="shared" si="10"/>
        <v>0.13277415886481259</v>
      </c>
      <c r="L30" s="2">
        <f t="shared" si="11"/>
        <v>0.2028120254725676</v>
      </c>
    </row>
    <row r="31" spans="1:15">
      <c r="B31" s="1">
        <v>4</v>
      </c>
      <c r="C31">
        <f t="shared" si="3"/>
        <v>8</v>
      </c>
      <c r="D31" s="4">
        <f t="shared" si="4"/>
        <v>29.65</v>
      </c>
      <c r="E31">
        <f t="shared" si="5"/>
        <v>28</v>
      </c>
      <c r="F31">
        <f t="shared" si="6"/>
        <v>32.200000000000003</v>
      </c>
      <c r="G31" s="5">
        <f t="shared" si="7"/>
        <v>1.4322808982279469</v>
      </c>
      <c r="H31" s="5">
        <f t="shared" si="8"/>
        <v>4.8306269754736828</v>
      </c>
      <c r="I31">
        <v>4</v>
      </c>
      <c r="J31" s="2">
        <f t="shared" si="9"/>
        <v>0.14301277993207728</v>
      </c>
      <c r="K31" s="2">
        <f t="shared" si="10"/>
        <v>0.11814611357401517</v>
      </c>
      <c r="L31" s="2">
        <f t="shared" si="11"/>
        <v>0.17884395392762698</v>
      </c>
    </row>
    <row r="32" spans="1:15">
      <c r="B32" s="1">
        <v>5</v>
      </c>
      <c r="C32">
        <f t="shared" si="3"/>
        <v>9</v>
      </c>
      <c r="D32" s="4">
        <f t="shared" si="4"/>
        <v>55.666666666666664</v>
      </c>
      <c r="E32">
        <f t="shared" si="5"/>
        <v>52</v>
      </c>
      <c r="F32">
        <f t="shared" si="6"/>
        <v>58</v>
      </c>
      <c r="G32" s="5">
        <f t="shared" si="7"/>
        <v>2.0615528128088303</v>
      </c>
      <c r="H32" s="5">
        <f t="shared" si="8"/>
        <v>3.7033882864829288</v>
      </c>
      <c r="I32">
        <v>5</v>
      </c>
      <c r="J32" s="2">
        <f t="shared" si="9"/>
        <v>0.11692448282686474</v>
      </c>
      <c r="K32" s="2">
        <f t="shared" si="10"/>
        <v>8.7332610033743041E-2</v>
      </c>
      <c r="L32" s="2">
        <f t="shared" si="11"/>
        <v>0.13475725996188115</v>
      </c>
    </row>
    <row r="33" spans="2:12">
      <c r="B33" s="1">
        <v>6</v>
      </c>
      <c r="C33">
        <f t="shared" si="3"/>
        <v>9</v>
      </c>
      <c r="D33" s="4">
        <f t="shared" si="4"/>
        <v>35.666666666666664</v>
      </c>
      <c r="E33">
        <f t="shared" si="5"/>
        <v>33</v>
      </c>
      <c r="F33">
        <f t="shared" si="6"/>
        <v>39</v>
      </c>
      <c r="G33" s="5">
        <f t="shared" si="7"/>
        <v>2.0463381929681126</v>
      </c>
      <c r="H33" s="5">
        <f t="shared" si="8"/>
        <v>5.7373968027143345</v>
      </c>
      <c r="I33">
        <v>6</v>
      </c>
      <c r="J33" s="2">
        <f t="shared" si="9"/>
        <v>0.12379258205306232</v>
      </c>
      <c r="K33" s="2">
        <f t="shared" si="10"/>
        <v>9.0043998965402716E-2</v>
      </c>
      <c r="L33" s="2">
        <f t="shared" si="11"/>
        <v>0.1625946661140143</v>
      </c>
    </row>
    <row r="34" spans="2:12">
      <c r="B34" s="1">
        <v>10</v>
      </c>
      <c r="C34">
        <f t="shared" si="3"/>
        <v>10</v>
      </c>
      <c r="D34" s="4">
        <f t="shared" si="4"/>
        <v>52.8</v>
      </c>
      <c r="E34">
        <f t="shared" si="5"/>
        <v>48</v>
      </c>
      <c r="F34">
        <f t="shared" si="6"/>
        <v>59</v>
      </c>
      <c r="G34" s="5">
        <f t="shared" si="7"/>
        <v>3.4253953543106772</v>
      </c>
      <c r="H34" s="5">
        <f t="shared" si="8"/>
        <v>6.4874912013459802</v>
      </c>
      <c r="I34">
        <v>10</v>
      </c>
      <c r="J34" s="2">
        <f t="shared" si="9"/>
        <v>0.13434289267388722</v>
      </c>
      <c r="K34" s="2">
        <f t="shared" si="10"/>
        <v>9.2950207515662076E-2</v>
      </c>
      <c r="L34" s="2">
        <f t="shared" si="11"/>
        <v>0.18256098178221913</v>
      </c>
    </row>
    <row r="35" spans="2:12">
      <c r="B35" s="1">
        <v>11</v>
      </c>
      <c r="C35">
        <f t="shared" si="3"/>
        <v>10</v>
      </c>
      <c r="D35" s="4">
        <f t="shared" si="4"/>
        <v>54.11</v>
      </c>
      <c r="E35">
        <f t="shared" si="5"/>
        <v>49.3</v>
      </c>
      <c r="F35">
        <f t="shared" si="6"/>
        <v>57</v>
      </c>
      <c r="G35" s="5">
        <f t="shared" si="7"/>
        <v>2.6647701589442114</v>
      </c>
      <c r="H35" s="5">
        <f t="shared" si="8"/>
        <v>4.9247277008763835</v>
      </c>
      <c r="I35">
        <v>11</v>
      </c>
      <c r="J35" s="2">
        <f t="shared" si="9"/>
        <v>0.14750573306551984</v>
      </c>
      <c r="K35" s="2">
        <f t="shared" si="10"/>
        <v>0.10707511841016815</v>
      </c>
      <c r="L35" s="2">
        <f t="shared" si="11"/>
        <v>0.17010305480542964</v>
      </c>
    </row>
    <row r="36" spans="2:12">
      <c r="B36" s="1">
        <v>12</v>
      </c>
      <c r="C36">
        <f t="shared" si="3"/>
        <v>8</v>
      </c>
      <c r="D36" s="4">
        <f t="shared" si="4"/>
        <v>40.5</v>
      </c>
      <c r="E36">
        <f t="shared" si="5"/>
        <v>38.5</v>
      </c>
      <c r="F36">
        <f t="shared" si="6"/>
        <v>44</v>
      </c>
      <c r="G36" s="5">
        <f t="shared" si="7"/>
        <v>2.0528725518857018</v>
      </c>
      <c r="H36" s="5">
        <f t="shared" si="8"/>
        <v>5.0688211157671654</v>
      </c>
      <c r="I36">
        <v>12</v>
      </c>
      <c r="J36" s="2">
        <f t="shared" si="9"/>
        <v>0.13641635328734458</v>
      </c>
      <c r="K36" s="2">
        <f t="shared" si="10"/>
        <v>0.11442205958117668</v>
      </c>
      <c r="L36" s="2">
        <f t="shared" si="11"/>
        <v>0.17241400655886352</v>
      </c>
    </row>
    <row r="37" spans="2:12">
      <c r="B37" s="1">
        <v>13</v>
      </c>
      <c r="C37">
        <f t="shared" si="3"/>
        <v>8</v>
      </c>
      <c r="D37" s="4">
        <f t="shared" si="4"/>
        <v>32.35</v>
      </c>
      <c r="E37">
        <f t="shared" si="5"/>
        <v>30.5</v>
      </c>
      <c r="F37">
        <f t="shared" si="6"/>
        <v>35</v>
      </c>
      <c r="G37" s="5">
        <f t="shared" si="7"/>
        <v>1.6283207827171213</v>
      </c>
      <c r="H37" s="5">
        <f t="shared" si="8"/>
        <v>5.0334490964980567</v>
      </c>
      <c r="I37">
        <v>13</v>
      </c>
      <c r="J37" s="2">
        <f t="shared" si="9"/>
        <v>0.12754665493044937</v>
      </c>
      <c r="K37" s="2">
        <f t="shared" si="10"/>
        <v>0.10197220927251593</v>
      </c>
      <c r="L37" s="2">
        <f t="shared" si="11"/>
        <v>0.16174041427600572</v>
      </c>
    </row>
    <row r="38" spans="2:12">
      <c r="B38" s="1">
        <v>14</v>
      </c>
      <c r="C38">
        <f t="shared" si="3"/>
        <v>8</v>
      </c>
      <c r="D38" s="4">
        <f t="shared" si="4"/>
        <v>33.974999999999994</v>
      </c>
      <c r="E38">
        <f t="shared" si="5"/>
        <v>32</v>
      </c>
      <c r="F38">
        <f t="shared" si="6"/>
        <v>37</v>
      </c>
      <c r="G38" s="5">
        <f t="shared" si="7"/>
        <v>1.7194268147929559</v>
      </c>
      <c r="H38" s="5">
        <f t="shared" si="8"/>
        <v>5.0608589103545443</v>
      </c>
      <c r="I38">
        <v>14</v>
      </c>
      <c r="J38" s="2">
        <f t="shared" si="9"/>
        <v>0.11919162757343882</v>
      </c>
      <c r="K38" s="2">
        <f t="shared" si="10"/>
        <v>9.3182140488813126E-2</v>
      </c>
      <c r="L38" s="2">
        <f t="shared" si="11"/>
        <v>0.15623388623590206</v>
      </c>
    </row>
    <row r="39" spans="2:12">
      <c r="B39" s="1">
        <v>7</v>
      </c>
      <c r="C39">
        <f t="shared" si="3"/>
        <v>9</v>
      </c>
      <c r="D39" s="4">
        <f t="shared" si="4"/>
        <v>46.166666666666664</v>
      </c>
      <c r="E39">
        <f t="shared" si="5"/>
        <v>44</v>
      </c>
      <c r="F39">
        <f t="shared" si="6"/>
        <v>48</v>
      </c>
      <c r="G39" s="5">
        <f t="shared" si="7"/>
        <v>1.5</v>
      </c>
      <c r="H39" s="5">
        <f t="shared" si="8"/>
        <v>3.2490974729241877</v>
      </c>
      <c r="I39">
        <v>7</v>
      </c>
      <c r="J39" s="2">
        <f t="shared" si="9"/>
        <v>0.13351079610562389</v>
      </c>
      <c r="K39" s="2">
        <f t="shared" si="10"/>
        <v>0.11263495391100631</v>
      </c>
      <c r="L39" s="2">
        <f t="shared" si="11"/>
        <v>0.15042351480040606</v>
      </c>
    </row>
    <row r="40" spans="2:12">
      <c r="B40" s="1">
        <v>8</v>
      </c>
      <c r="C40">
        <f t="shared" si="3"/>
        <v>9</v>
      </c>
      <c r="D40" s="4">
        <f t="shared" si="4"/>
        <v>17.111111111111111</v>
      </c>
      <c r="E40">
        <f t="shared" si="5"/>
        <v>15.5</v>
      </c>
      <c r="F40">
        <f t="shared" si="6"/>
        <v>19</v>
      </c>
      <c r="G40" s="5">
        <f t="shared" si="7"/>
        <v>1.1931517552730189</v>
      </c>
      <c r="H40" s="5">
        <f t="shared" si="8"/>
        <v>6.9729648035436167</v>
      </c>
      <c r="I40">
        <v>8</v>
      </c>
      <c r="J40" s="2">
        <f t="shared" si="9"/>
        <v>0.14082377492403997</v>
      </c>
      <c r="K40" s="2">
        <f t="shared" si="10"/>
        <v>9.7877261697193241E-2</v>
      </c>
      <c r="L40" s="2">
        <f t="shared" si="11"/>
        <v>0.18629916447973072</v>
      </c>
    </row>
  </sheetData>
  <phoneticPr fontId="4"/>
  <pageMargins left="0.75" right="0.75" top="1" bottom="1" header="0.4921259845" footer="0.4921259845"/>
  <pageSetup paperSize="0" orientation="portrait" horizontalDpi="4294967292" verticalDpi="4294967292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1999-02-26T20:10:57Z</dcterms:created>
  <dcterms:modified xsi:type="dcterms:W3CDTF">2020-04-19T09:17:49Z</dcterms:modified>
</cp:coreProperties>
</file>